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9140" windowHeight="80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9" i="1" l="1"/>
  <c r="E28" i="1"/>
  <c r="C12" i="1" l="1"/>
  <c r="C34" i="1" s="1"/>
  <c r="E32" i="1"/>
  <c r="E31" i="1"/>
  <c r="E30" i="1"/>
  <c r="E29" i="1"/>
  <c r="E27" i="1"/>
  <c r="E26" i="1"/>
  <c r="E25" i="1"/>
  <c r="E24" i="1"/>
  <c r="E23" i="1"/>
  <c r="E22" i="1"/>
  <c r="C7" i="1"/>
  <c r="C33" i="1"/>
  <c r="E21" i="1"/>
  <c r="E18" i="1"/>
  <c r="E20" i="1"/>
  <c r="E17" i="1"/>
  <c r="E16" i="1"/>
  <c r="E33" i="1" l="1"/>
  <c r="E34" i="1" s="1"/>
  <c r="C37" i="1" l="1"/>
  <c r="C39" i="1" s="1"/>
  <c r="C42" i="1"/>
  <c r="C44" i="1" s="1"/>
</calcChain>
</file>

<file path=xl/sharedStrings.xml><?xml version="1.0" encoding="utf-8"?>
<sst xmlns="http://schemas.openxmlformats.org/spreadsheetml/2006/main" count="55" uniqueCount="47">
  <si>
    <t>Household usage</t>
  </si>
  <si>
    <t>Item</t>
  </si>
  <si>
    <t xml:space="preserve">Total Household usage </t>
  </si>
  <si>
    <t>Percentage used by business</t>
  </si>
  <si>
    <t>Total $ used by business</t>
  </si>
  <si>
    <t>Electric</t>
  </si>
  <si>
    <t>Internet</t>
  </si>
  <si>
    <t>Mortgage/Rent plus property taxes</t>
  </si>
  <si>
    <t>Enter Total SQ Feet of house and maker space</t>
  </si>
  <si>
    <t>Trash Service</t>
  </si>
  <si>
    <t>Phone Bill</t>
  </si>
  <si>
    <t>Web hosting</t>
  </si>
  <si>
    <t>Business Insurance</t>
  </si>
  <si>
    <t>Other shared household expenses</t>
  </si>
  <si>
    <t>Other direct Business expenses</t>
  </si>
  <si>
    <t>Enter how many hours a week you think you can bill for</t>
  </si>
  <si>
    <t>How many weeks of vacation you will take</t>
  </si>
  <si>
    <t>Total estimated billable hrs.</t>
  </si>
  <si>
    <t>Total overhead/usage</t>
  </si>
  <si>
    <t xml:space="preserve">Total billable hours </t>
  </si>
  <si>
    <t>Enter Your Salary Goal</t>
  </si>
  <si>
    <t>Wage per Billable hour + overhead</t>
  </si>
  <si>
    <t>Enter Profit Margin as Percent</t>
  </si>
  <si>
    <t>Total Percentage used by business</t>
  </si>
  <si>
    <t>Enter minimum salary to pay your bills</t>
  </si>
  <si>
    <t>Health Insurance</t>
  </si>
  <si>
    <t>Natural Gas</t>
  </si>
  <si>
    <t>Water/sewer</t>
  </si>
  <si>
    <t>Formula to figure the Percentage of home used by business</t>
  </si>
  <si>
    <t>Formula for figuring your yearly billable hours</t>
  </si>
  <si>
    <t>Enter yearly totals this column</t>
  </si>
  <si>
    <t>Cost of overhead per billable hrs.</t>
  </si>
  <si>
    <t>Total wage per Billable hr. + overhead + Profit</t>
  </si>
  <si>
    <t>Enter total sq. feet of Maker space</t>
  </si>
  <si>
    <t>http://www.briansbenham.com</t>
  </si>
  <si>
    <t>&lt;--this is the minimum you need to charge per billable hour to your clients to keep your bills paid</t>
  </si>
  <si>
    <t>&lt;--this is what you need to charge per billable hour to your clients to reach your salary goal</t>
  </si>
  <si>
    <t>&lt;--this is what you need to charge per billable hour to your clients to reach your salary goal and grow your business</t>
  </si>
  <si>
    <t>&lt;--this is the minimum you need to charge per billable hour to your clients to keep your bills paid and grow your business</t>
  </si>
  <si>
    <t>&lt;--this does NOT include hrs. worked on administrative task. etc. advertising/accounting</t>
  </si>
  <si>
    <t>&lt;--Enter this number in the Chart below in the "percentage used by business column"</t>
  </si>
  <si>
    <t>&lt;-- This is the minimum amount of hours you need to bill for per year for the formula below to work</t>
  </si>
  <si>
    <t>The numbers included are only examples Enter you own numbers for your stiuation.</t>
  </si>
  <si>
    <t>IMPORTANT! The gray shaded boxes include the formulas to make the chart work.  DON’T TYPE IN THE GRAY BOXES</t>
  </si>
  <si>
    <t>Photoshop</t>
  </si>
  <si>
    <t xml:space="preserve">For more please visit </t>
  </si>
  <si>
    <t>Copyright © all rights reserved 2016, Benham Design Concepts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</si>
</sst>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44" fontId="0" fillId="0" borderId="0" xfId="1" applyFont="1"/>
    <xf numFmtId="9" fontId="0" fillId="0" borderId="0" xfId="2" applyFont="1"/>
    <xf numFmtId="164" fontId="0" fillId="0" borderId="0" xfId="1" applyNumberFormat="1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2" borderId="7" xfId="0" applyNumberFormat="1" applyFill="1" applyBorder="1"/>
    <xf numFmtId="0" fontId="0" fillId="0" borderId="8" xfId="0" applyBorder="1"/>
    <xf numFmtId="0" fontId="0" fillId="0" borderId="9" xfId="0" applyBorder="1"/>
    <xf numFmtId="0" fontId="0" fillId="2" borderId="7" xfId="0" applyFill="1" applyBorder="1"/>
    <xf numFmtId="44" fontId="0" fillId="0" borderId="2" xfId="1" applyFont="1" applyBorder="1"/>
    <xf numFmtId="9" fontId="0" fillId="0" borderId="2" xfId="2" applyFont="1" applyBorder="1"/>
    <xf numFmtId="0" fontId="2" fillId="0" borderId="12" xfId="0" applyFont="1" applyBorder="1"/>
    <xf numFmtId="44" fontId="0" fillId="2" borderId="5" xfId="1" applyFont="1" applyFill="1" applyBorder="1"/>
    <xf numFmtId="44" fontId="0" fillId="2" borderId="7" xfId="1" applyFont="1" applyFill="1" applyBorder="1"/>
    <xf numFmtId="44" fontId="2" fillId="0" borderId="16" xfId="1" applyFont="1" applyBorder="1"/>
    <xf numFmtId="44" fontId="0" fillId="0" borderId="18" xfId="1" applyFont="1" applyBorder="1"/>
    <xf numFmtId="9" fontId="0" fillId="0" borderId="18" xfId="2" applyFont="1" applyBorder="1"/>
    <xf numFmtId="44" fontId="0" fillId="2" borderId="9" xfId="1" applyFont="1" applyFill="1" applyBorder="1"/>
    <xf numFmtId="0" fontId="2" fillId="0" borderId="6" xfId="0" applyFont="1" applyBorder="1"/>
    <xf numFmtId="44" fontId="2" fillId="0" borderId="1" xfId="1" applyFont="1" applyBorder="1"/>
    <xf numFmtId="9" fontId="2" fillId="0" borderId="1" xfId="2" applyFont="1" applyBorder="1"/>
    <xf numFmtId="44" fontId="2" fillId="0" borderId="7" xfId="1" applyFont="1" applyBorder="1"/>
    <xf numFmtId="0" fontId="2" fillId="0" borderId="14" xfId="0" applyFont="1" applyBorder="1"/>
    <xf numFmtId="9" fontId="2" fillId="0" borderId="22" xfId="2" applyFont="1" applyBorder="1"/>
    <xf numFmtId="44" fontId="2" fillId="2" borderId="15" xfId="1" applyFont="1" applyFill="1" applyBorder="1"/>
    <xf numFmtId="0" fontId="0" fillId="0" borderId="19" xfId="0" applyBorder="1"/>
    <xf numFmtId="44" fontId="0" fillId="0" borderId="20" xfId="1" applyFont="1" applyBorder="1"/>
    <xf numFmtId="9" fontId="0" fillId="0" borderId="20" xfId="2" applyFont="1" applyBorder="1"/>
    <xf numFmtId="44" fontId="0" fillId="2" borderId="21" xfId="1" applyFont="1" applyFill="1" applyBorder="1"/>
    <xf numFmtId="0" fontId="2" fillId="0" borderId="23" xfId="0" applyFont="1" applyBorder="1"/>
    <xf numFmtId="9" fontId="2" fillId="0" borderId="24" xfId="2" applyFont="1" applyBorder="1"/>
    <xf numFmtId="44" fontId="2" fillId="2" borderId="25" xfId="1" applyFont="1" applyFill="1" applyBorder="1"/>
    <xf numFmtId="44" fontId="2" fillId="2" borderId="24" xfId="1" applyFont="1" applyFill="1" applyBorder="1"/>
    <xf numFmtId="37" fontId="2" fillId="2" borderId="22" xfId="1" applyNumberFormat="1" applyFont="1" applyFill="1" applyBorder="1"/>
    <xf numFmtId="0" fontId="0" fillId="0" borderId="12" xfId="0" applyBorder="1"/>
    <xf numFmtId="9" fontId="0" fillId="0" borderId="5" xfId="1" applyNumberFormat="1" applyFont="1" applyBorder="1"/>
    <xf numFmtId="42" fontId="0" fillId="0" borderId="13" xfId="1" applyNumberFormat="1" applyFont="1" applyBorder="1"/>
    <xf numFmtId="0" fontId="3" fillId="0" borderId="0" xfId="3"/>
    <xf numFmtId="0" fontId="0" fillId="0" borderId="26" xfId="0" applyFill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9" fontId="2" fillId="0" borderId="17" xfId="2" applyFont="1" applyBorder="1" applyAlignment="1">
      <alignment horizontal="center"/>
    </xf>
    <xf numFmtId="9" fontId="2" fillId="0" borderId="3" xfId="2" applyFont="1" applyBorder="1" applyAlignment="1">
      <alignment horizontal="center"/>
    </xf>
    <xf numFmtId="0" fontId="0" fillId="0" borderId="0" xfId="0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briansbenham.com/" TargetMode="External"/><Relationship Id="rId1" Type="http://schemas.openxmlformats.org/officeDocument/2006/relationships/hyperlink" Target="http://www.briansbenham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V215"/>
  <sheetViews>
    <sheetView showGridLines="0" tabSelected="1" topLeftCell="A25" workbookViewId="0">
      <selection activeCell="B50" sqref="B50"/>
    </sheetView>
  </sheetViews>
  <sheetFormatPr defaultRowHeight="15" x14ac:dyDescent="0.25"/>
  <cols>
    <col min="1" max="1" width="3.25" customWidth="1"/>
    <col min="2" max="2" width="39.75" customWidth="1"/>
    <col min="3" max="3" width="24.625" customWidth="1"/>
    <col min="4" max="4" width="27.125" customWidth="1"/>
    <col min="5" max="5" width="24.125" bestFit="1" customWidth="1"/>
  </cols>
  <sheetData>
    <row r="1" spans="2:5" x14ac:dyDescent="0.25">
      <c r="B1" t="s">
        <v>42</v>
      </c>
    </row>
    <row r="2" spans="2:5" x14ac:dyDescent="0.25">
      <c r="B2" t="s">
        <v>43</v>
      </c>
    </row>
    <row r="3" spans="2:5" ht="15.75" thickBot="1" x14ac:dyDescent="0.3"/>
    <row r="4" spans="2:5" ht="15.75" thickBot="1" x14ac:dyDescent="0.3">
      <c r="B4" s="41" t="s">
        <v>28</v>
      </c>
      <c r="C4" s="42"/>
    </row>
    <row r="5" spans="2:5" x14ac:dyDescent="0.25">
      <c r="B5" s="8" t="s">
        <v>8</v>
      </c>
      <c r="C5" s="9">
        <v>2800</v>
      </c>
    </row>
    <row r="6" spans="2:5" x14ac:dyDescent="0.25">
      <c r="B6" s="4" t="s">
        <v>33</v>
      </c>
      <c r="C6" s="5">
        <v>800</v>
      </c>
    </row>
    <row r="7" spans="2:5" ht="15.75" thickBot="1" x14ac:dyDescent="0.3">
      <c r="B7" s="6" t="s">
        <v>23</v>
      </c>
      <c r="C7" s="7">
        <f>C6/C5</f>
        <v>0.2857142857142857</v>
      </c>
      <c r="D7" t="s">
        <v>40</v>
      </c>
    </row>
    <row r="8" spans="2:5" ht="15.75" thickBot="1" x14ac:dyDescent="0.3"/>
    <row r="9" spans="2:5" ht="15.75" thickBot="1" x14ac:dyDescent="0.3">
      <c r="B9" s="43" t="s">
        <v>29</v>
      </c>
      <c r="C9" s="44"/>
    </row>
    <row r="10" spans="2:5" x14ac:dyDescent="0.25">
      <c r="B10" s="8" t="s">
        <v>15</v>
      </c>
      <c r="C10" s="9">
        <v>30</v>
      </c>
      <c r="D10" t="s">
        <v>39</v>
      </c>
    </row>
    <row r="11" spans="2:5" x14ac:dyDescent="0.25">
      <c r="B11" s="4" t="s">
        <v>16</v>
      </c>
      <c r="C11" s="5">
        <v>2</v>
      </c>
    </row>
    <row r="12" spans="2:5" ht="15.75" thickBot="1" x14ac:dyDescent="0.3">
      <c r="B12" s="6" t="s">
        <v>17</v>
      </c>
      <c r="C12" s="10">
        <f>(52-C11)*C10</f>
        <v>1500</v>
      </c>
      <c r="D12" t="s">
        <v>41</v>
      </c>
    </row>
    <row r="13" spans="2:5" ht="15.75" thickBot="1" x14ac:dyDescent="0.3"/>
    <row r="14" spans="2:5" x14ac:dyDescent="0.25">
      <c r="B14" s="13" t="s">
        <v>0</v>
      </c>
      <c r="C14" s="16" t="s">
        <v>30</v>
      </c>
      <c r="D14" s="45"/>
      <c r="E14" s="46"/>
    </row>
    <row r="15" spans="2:5" ht="15.75" thickBot="1" x14ac:dyDescent="0.3">
      <c r="B15" s="20" t="s">
        <v>1</v>
      </c>
      <c r="C15" s="21" t="s">
        <v>2</v>
      </c>
      <c r="D15" s="22" t="s">
        <v>3</v>
      </c>
      <c r="E15" s="23" t="s">
        <v>4</v>
      </c>
    </row>
    <row r="16" spans="2:5" x14ac:dyDescent="0.25">
      <c r="B16" s="8" t="s">
        <v>7</v>
      </c>
      <c r="C16" s="17">
        <v>18000</v>
      </c>
      <c r="D16" s="18">
        <v>0.28999999999999998</v>
      </c>
      <c r="E16" s="19">
        <f>+C16*D16</f>
        <v>5220</v>
      </c>
    </row>
    <row r="17" spans="2:5" x14ac:dyDescent="0.25">
      <c r="B17" s="4" t="s">
        <v>5</v>
      </c>
      <c r="C17" s="11">
        <v>2543</v>
      </c>
      <c r="D17" s="12">
        <v>0.28999999999999998</v>
      </c>
      <c r="E17" s="14">
        <f>+C17*D17</f>
        <v>737.46999999999991</v>
      </c>
    </row>
    <row r="18" spans="2:5" x14ac:dyDescent="0.25">
      <c r="B18" s="4" t="s">
        <v>26</v>
      </c>
      <c r="C18" s="11">
        <v>400</v>
      </c>
      <c r="D18" s="12">
        <v>0.28999999999999998</v>
      </c>
      <c r="E18" s="14">
        <f>+C18*D18</f>
        <v>115.99999999999999</v>
      </c>
    </row>
    <row r="19" spans="2:5" x14ac:dyDescent="0.25">
      <c r="B19" s="4" t="s">
        <v>27</v>
      </c>
      <c r="C19" s="11"/>
      <c r="D19" s="12">
        <v>0.28999999999999998</v>
      </c>
      <c r="E19" s="14">
        <f>+C19*D19</f>
        <v>0</v>
      </c>
    </row>
    <row r="20" spans="2:5" x14ac:dyDescent="0.25">
      <c r="B20" s="4" t="s">
        <v>9</v>
      </c>
      <c r="C20" s="11">
        <v>420</v>
      </c>
      <c r="D20" s="12">
        <v>0.28999999999999998</v>
      </c>
      <c r="E20" s="14">
        <f t="shared" ref="E20" si="0">+C20*D20</f>
        <v>121.8</v>
      </c>
    </row>
    <row r="21" spans="2:5" x14ac:dyDescent="0.25">
      <c r="B21" s="4" t="s">
        <v>6</v>
      </c>
      <c r="C21" s="11">
        <v>480</v>
      </c>
      <c r="D21" s="12">
        <v>0.28999999999999998</v>
      </c>
      <c r="E21" s="14">
        <f>+C21*D21</f>
        <v>139.19999999999999</v>
      </c>
    </row>
    <row r="22" spans="2:5" x14ac:dyDescent="0.25">
      <c r="B22" s="4" t="s">
        <v>10</v>
      </c>
      <c r="C22" s="11">
        <v>95</v>
      </c>
      <c r="D22" s="12">
        <v>0.28999999999999998</v>
      </c>
      <c r="E22" s="14">
        <f>+C22*D22</f>
        <v>27.549999999999997</v>
      </c>
    </row>
    <row r="23" spans="2:5" x14ac:dyDescent="0.25">
      <c r="B23" s="4" t="s">
        <v>13</v>
      </c>
      <c r="C23" s="11"/>
      <c r="D23" s="12">
        <v>0.28999999999999998</v>
      </c>
      <c r="E23" s="14">
        <f t="shared" ref="E23:E32" si="1">+C23*D23</f>
        <v>0</v>
      </c>
    </row>
    <row r="24" spans="2:5" x14ac:dyDescent="0.25">
      <c r="B24" s="4" t="s">
        <v>13</v>
      </c>
      <c r="C24" s="11"/>
      <c r="D24" s="12">
        <v>0.28999999999999998</v>
      </c>
      <c r="E24" s="14">
        <f t="shared" si="1"/>
        <v>0</v>
      </c>
    </row>
    <row r="25" spans="2:5" x14ac:dyDescent="0.25">
      <c r="B25" s="4" t="s">
        <v>12</v>
      </c>
      <c r="C25" s="11">
        <v>1500</v>
      </c>
      <c r="D25" s="12">
        <v>1</v>
      </c>
      <c r="E25" s="14">
        <f t="shared" si="1"/>
        <v>1500</v>
      </c>
    </row>
    <row r="26" spans="2:5" x14ac:dyDescent="0.25">
      <c r="B26" s="4" t="s">
        <v>44</v>
      </c>
      <c r="C26" s="11">
        <v>120</v>
      </c>
      <c r="D26" s="12">
        <v>1</v>
      </c>
      <c r="E26" s="14">
        <f t="shared" si="1"/>
        <v>120</v>
      </c>
    </row>
    <row r="27" spans="2:5" x14ac:dyDescent="0.25">
      <c r="B27" s="4" t="s">
        <v>11</v>
      </c>
      <c r="C27" s="11">
        <v>150</v>
      </c>
      <c r="D27" s="12">
        <v>1</v>
      </c>
      <c r="E27" s="14">
        <f t="shared" si="1"/>
        <v>150</v>
      </c>
    </row>
    <row r="28" spans="2:5" x14ac:dyDescent="0.25">
      <c r="B28" s="4" t="s">
        <v>25</v>
      </c>
      <c r="C28" s="11"/>
      <c r="D28" s="12">
        <v>1</v>
      </c>
      <c r="E28" s="14">
        <f t="shared" si="1"/>
        <v>0</v>
      </c>
    </row>
    <row r="29" spans="2:5" x14ac:dyDescent="0.25">
      <c r="B29" s="4" t="s">
        <v>14</v>
      </c>
      <c r="C29" s="11"/>
      <c r="D29" s="12">
        <v>1</v>
      </c>
      <c r="E29" s="14">
        <f t="shared" si="1"/>
        <v>0</v>
      </c>
    </row>
    <row r="30" spans="2:5" x14ac:dyDescent="0.25">
      <c r="B30" s="4" t="s">
        <v>14</v>
      </c>
      <c r="C30" s="11"/>
      <c r="D30" s="12">
        <v>1</v>
      </c>
      <c r="E30" s="14">
        <f t="shared" si="1"/>
        <v>0</v>
      </c>
    </row>
    <row r="31" spans="2:5" x14ac:dyDescent="0.25">
      <c r="B31" s="4" t="s">
        <v>14</v>
      </c>
      <c r="C31" s="11"/>
      <c r="D31" s="12">
        <v>1</v>
      </c>
      <c r="E31" s="14">
        <f t="shared" si="1"/>
        <v>0</v>
      </c>
    </row>
    <row r="32" spans="2:5" ht="15.75" thickBot="1" x14ac:dyDescent="0.3">
      <c r="B32" s="27" t="s">
        <v>14</v>
      </c>
      <c r="C32" s="28"/>
      <c r="D32" s="29">
        <v>1</v>
      </c>
      <c r="E32" s="30">
        <f t="shared" si="1"/>
        <v>0</v>
      </c>
    </row>
    <row r="33" spans="2:6" ht="15.75" thickBot="1" x14ac:dyDescent="0.3">
      <c r="B33" s="31" t="s">
        <v>18</v>
      </c>
      <c r="C33" s="34">
        <f>SUM(C16:C32)</f>
        <v>23708</v>
      </c>
      <c r="D33" s="32"/>
      <c r="E33" s="33">
        <f>SUM(E16:E32)</f>
        <v>8132.02</v>
      </c>
    </row>
    <row r="34" spans="2:6" ht="15.75" thickBot="1" x14ac:dyDescent="0.3">
      <c r="B34" s="24" t="s">
        <v>19</v>
      </c>
      <c r="C34" s="35">
        <f>+C12</f>
        <v>1500</v>
      </c>
      <c r="D34" s="25" t="s">
        <v>31</v>
      </c>
      <c r="E34" s="26">
        <f>+E33/C34</f>
        <v>5.4213466666666665</v>
      </c>
    </row>
    <row r="35" spans="2:6" ht="15.75" thickBot="1" x14ac:dyDescent="0.3">
      <c r="B35" s="40"/>
      <c r="C35" s="3"/>
      <c r="D35" s="2"/>
      <c r="E35" s="1"/>
    </row>
    <row r="36" spans="2:6" x14ac:dyDescent="0.25">
      <c r="B36" s="36" t="s">
        <v>20</v>
      </c>
      <c r="C36" s="38">
        <v>100000</v>
      </c>
      <c r="D36" s="2"/>
      <c r="E36" s="1"/>
    </row>
    <row r="37" spans="2:6" x14ac:dyDescent="0.25">
      <c r="B37" s="4" t="s">
        <v>21</v>
      </c>
      <c r="C37" s="14">
        <f>+(C36/C34)+E34</f>
        <v>72.088013333333336</v>
      </c>
      <c r="D37" s="2" t="s">
        <v>36</v>
      </c>
      <c r="E37" s="1"/>
    </row>
    <row r="38" spans="2:6" x14ac:dyDescent="0.25">
      <c r="B38" s="4" t="s">
        <v>22</v>
      </c>
      <c r="C38" s="37">
        <v>0.3</v>
      </c>
      <c r="D38" s="2"/>
      <c r="E38" s="1"/>
    </row>
    <row r="39" spans="2:6" ht="15.75" thickBot="1" x14ac:dyDescent="0.3">
      <c r="B39" s="20" t="s">
        <v>32</v>
      </c>
      <c r="C39" s="15">
        <f>+C37/(C38-1)*-1</f>
        <v>102.9828761904762</v>
      </c>
      <c r="D39" s="2" t="s">
        <v>37</v>
      </c>
      <c r="E39" s="1"/>
    </row>
    <row r="40" spans="2:6" ht="15.75" thickBot="1" x14ac:dyDescent="0.3"/>
    <row r="41" spans="2:6" x14ac:dyDescent="0.25">
      <c r="B41" s="36" t="s">
        <v>24</v>
      </c>
      <c r="C41" s="38">
        <v>40000</v>
      </c>
    </row>
    <row r="42" spans="2:6" x14ac:dyDescent="0.25">
      <c r="B42" s="4" t="s">
        <v>21</v>
      </c>
      <c r="C42" s="14">
        <f>+(C41/C34)+E34</f>
        <v>32.088013333333336</v>
      </c>
      <c r="D42" t="s">
        <v>35</v>
      </c>
    </row>
    <row r="43" spans="2:6" x14ac:dyDescent="0.25">
      <c r="B43" s="4" t="s">
        <v>22</v>
      </c>
      <c r="C43" s="37">
        <v>0.3</v>
      </c>
    </row>
    <row r="44" spans="2:6" ht="15.75" thickBot="1" x14ac:dyDescent="0.3">
      <c r="B44" s="20" t="s">
        <v>32</v>
      </c>
      <c r="C44" s="15">
        <f>+C42/(C43-1)*-1</f>
        <v>45.840019047619052</v>
      </c>
      <c r="D44" t="s">
        <v>38</v>
      </c>
    </row>
    <row r="46" spans="2:6" x14ac:dyDescent="0.25">
      <c r="B46" t="s">
        <v>45</v>
      </c>
    </row>
    <row r="47" spans="2:6" x14ac:dyDescent="0.25">
      <c r="B47" s="39" t="s">
        <v>34</v>
      </c>
    </row>
    <row r="48" spans="2:6" x14ac:dyDescent="0.25">
      <c r="B48" s="47" t="s">
        <v>46</v>
      </c>
      <c r="C48" s="47"/>
      <c r="D48" s="47"/>
      <c r="E48" s="47"/>
      <c r="F48" s="47"/>
    </row>
    <row r="215" spans="74:74" x14ac:dyDescent="0.25">
      <c r="BV215" s="39" t="s">
        <v>34</v>
      </c>
    </row>
  </sheetData>
  <mergeCells count="4">
    <mergeCell ref="B4:C4"/>
    <mergeCell ref="B9:C9"/>
    <mergeCell ref="D14:E14"/>
    <mergeCell ref="B48:F48"/>
  </mergeCells>
  <hyperlinks>
    <hyperlink ref="BV215" r:id="rId1"/>
    <hyperlink ref="B47" r:id="rId2"/>
  </hyperlinks>
  <pageMargins left="0.7" right="0.7" top="0.75" bottom="0.75" header="0.3" footer="0.3"/>
  <pageSetup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Benham</dc:creator>
  <cp:lastModifiedBy>Brian Benham</cp:lastModifiedBy>
  <cp:lastPrinted>2016-10-01T23:08:51Z</cp:lastPrinted>
  <dcterms:created xsi:type="dcterms:W3CDTF">2016-09-29T00:50:09Z</dcterms:created>
  <dcterms:modified xsi:type="dcterms:W3CDTF">2016-10-02T00:47:05Z</dcterms:modified>
</cp:coreProperties>
</file>